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<sst xmlns="http://schemas.openxmlformats.org/spreadsheetml/2006/main" count="171" uniqueCount="123">
  <si>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</si>
  <si>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</si>
  <si>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</si>
  <si>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</si>
  <si>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</si>
  <si>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</si>
  <si>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</si>
  <si>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</si>
  <si>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</si>
  <si>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</si>
  <si>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</si>
  <si>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</si>
  <si>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</si>
  <si>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</si>
  <si>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</si>
  <si>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</si>
  <si>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</si>
  <si>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</si>
  <si>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</si>
  <si>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</si>
  <si>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</si>
  <si>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</si>
  <si>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</si>
  <si>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</si>
  <si>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</si>
  <si>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</si>
  <si>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</si>
  <si>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</si>
  <si>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</si>
  <si>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</si>
  <si>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</si>
  <si>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</si>
  <si>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</si>
  <si>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</si>
  <si>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</si>
  <si>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</si>
  <si>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</si>
  <si>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</si>
  <si>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</si>
  <si>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</si>
  <si>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</si>
  <si>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</si>
  <si>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</si>
  <si>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</si>
  <si>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</si>
  <si>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</si>
  <si>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</si>
  <si>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</si>
  <si>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</si>
  <si>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</si>
  <si>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</si>
  <si>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</si>
  <si>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</si>
  <si>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</si>
  <si>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</si>
  <si>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</si>
  <si>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</si>
  <si>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</si>
  <si>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</si>
  <si>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</si>
  <si>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</si>
  <si>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</si>
  <si>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</si>
  <si>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</si>
  <si>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</si>
  <si>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</si>
  <si>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</si>
  <si>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</si>
  <si>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</si>
  <si>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</si>
  <si>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</si>
  <si>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</si>
  <si>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</si>
  <si>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</si>
  <si>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</si>
  <si>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</si>
  <si>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</si>
  <si>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</si>
  <si>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</si>
  <si>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</si>
  <si>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</si>
  <si>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</si>
  <si>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</si>
  <si>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</si>
  <si>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</si>
  <si>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</si>
  <si>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</si>
  <si>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</si>
  <si>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</si>
  <si>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</si>
  <si>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</si>
  <si>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</si>
  <si>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</si>
  <si>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</si>
  <si>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</si>
  <si>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</si>
  <si>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</si>
  <si>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</si>
  <si>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</si>
  <si>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</si>
  <si>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</si>
  <si>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</si>
  <si>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</si>
  <si>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</si>
  <si>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</si>
  <si>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</si>
  <si>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</si>
  <si>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</si>
  <si>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</si>
  <si>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</si>
  <si>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</si>
  <si>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</si>
  <si>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</si>
  <si>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</si>
  <si>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</si>
  <si>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</si>
  <si>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</si>
  <si>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</si>
  <si>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</si>
  <si>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</si>
  <si>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</si>
  <si>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</si>
  <si>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18.05.2016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</si>
</sst>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56056382"/>
        <c:axId val="34745391"/>
      </c:bar3D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5391"/>
        <c:crosses val="autoZero"/>
        <c:auto val="1"/>
        <c:lblOffset val="100"/>
        <c:tickLblSkip val="1"/>
        <c:noMultiLvlLbl val="0"/>
      </c:catAx>
      <c:valAx>
        <c:axId val="34745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6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44273064"/>
        <c:axId val="62913257"/>
      </c:bar3D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3257"/>
        <c:crosses val="autoZero"/>
        <c:auto val="1"/>
        <c:lblOffset val="100"/>
        <c:tickLblSkip val="1"/>
        <c:noMultiLvlLbl val="0"/>
      </c:catAx>
      <c:valAx>
        <c:axId val="62913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29348402"/>
        <c:axId val="62809027"/>
      </c:bar3DChart>
      <c:catAx>
        <c:axId val="2934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09027"/>
        <c:crosses val="autoZero"/>
        <c:auto val="1"/>
        <c:lblOffset val="100"/>
        <c:tickLblSkip val="1"/>
        <c:noMultiLvlLbl val="0"/>
      </c:catAx>
      <c:valAx>
        <c:axId val="6280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28410332"/>
        <c:axId val="54366397"/>
      </c:bar3D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66397"/>
        <c:crosses val="autoZero"/>
        <c:auto val="1"/>
        <c:lblOffset val="100"/>
        <c:tickLblSkip val="1"/>
        <c:noMultiLvlLbl val="0"/>
      </c:catAx>
      <c:valAx>
        <c:axId val="5436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19535526"/>
        <c:axId val="41602007"/>
      </c:bar3D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2007"/>
        <c:crosses val="autoZero"/>
        <c:auto val="1"/>
        <c:lblOffset val="100"/>
        <c:tickLblSkip val="2"/>
        <c:noMultiLvlLbl val="0"/>
      </c:catAx>
      <c:valAx>
        <c:axId val="41602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5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8873744"/>
        <c:axId val="14319377"/>
      </c:bar3DChart>
      <c:catAx>
        <c:axId val="3887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19377"/>
        <c:crosses val="autoZero"/>
        <c:auto val="1"/>
        <c:lblOffset val="100"/>
        <c:tickLblSkip val="1"/>
        <c:noMultiLvlLbl val="0"/>
      </c:catAx>
      <c:valAx>
        <c:axId val="1431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3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61765530"/>
        <c:axId val="19018859"/>
      </c:bar3D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18859"/>
        <c:crosses val="autoZero"/>
        <c:auto val="1"/>
        <c:lblOffset val="100"/>
        <c:tickLblSkip val="1"/>
        <c:noMultiLvlLbl val="0"/>
      </c:catAx>
      <c:valAx>
        <c:axId val="1901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6952004"/>
        <c:axId val="64132581"/>
      </c:bar3DChart>
      <c:catAx>
        <c:axId val="3695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32581"/>
        <c:crosses val="autoZero"/>
        <c:auto val="1"/>
        <c:lblOffset val="100"/>
        <c:tickLblSkip val="1"/>
        <c:noMultiLvlLbl val="0"/>
      </c:catAx>
      <c:valAx>
        <c:axId val="6413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2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40322318"/>
        <c:axId val="27356543"/>
      </c:bar3D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56543"/>
        <c:crosses val="autoZero"/>
        <c:auto val="1"/>
        <c:lblOffset val="100"/>
        <c:tickLblSkip val="1"/>
        <c:noMultiLvlLbl val="0"/>
      </c:catAx>
      <c:valAx>
        <c:axId val="2735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</f>
        <v>149861.20000000004</v>
      </c>
      <c r="E6" s="3">
        <f>D6/D149*100</f>
        <v>33.411045086713976</v>
      </c>
      <c r="F6" s="3">
        <f>D6/B6*100</f>
        <v>77.39377291363584</v>
      </c>
      <c r="G6" s="3">
        <f aca="true" t="shared" si="0" ref="G6:G43">D6/C6*100</f>
        <v>34.917427678445364</v>
      </c>
      <c r="H6" s="51">
        <f>B6-D6</f>
        <v>43773.49999999997</v>
      </c>
      <c r="I6" s="51">
        <f aca="true" t="shared" si="1" ref="I6:I43">C6-D6</f>
        <v>279326.19999999995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</f>
        <v>62434.299999999996</v>
      </c>
      <c r="E7" s="103">
        <f>D7/D6*100</f>
        <v>41.66141736486828</v>
      </c>
      <c r="F7" s="103">
        <f>D7/B7*100</f>
        <v>79.39678873998865</v>
      </c>
      <c r="G7" s="103">
        <f>D7/C7*100</f>
        <v>33.22417241961001</v>
      </c>
      <c r="H7" s="113">
        <f>B7-D7</f>
        <v>16201.500000000007</v>
      </c>
      <c r="I7" s="113">
        <f t="shared" si="1"/>
        <v>125484</v>
      </c>
    </row>
    <row r="8" spans="1:9" ht="18">
      <c r="A8" s="26" t="s">
        <v>3</v>
      </c>
      <c r="B8" s="46">
        <f>129500.7-1930.3</f>
        <v>127570.4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68.6106877564039</v>
      </c>
      <c r="F8" s="1">
        <f>D8/B8*100</f>
        <v>80.59926127063957</v>
      </c>
      <c r="G8" s="1">
        <f t="shared" si="0"/>
        <v>34.494178775207864</v>
      </c>
      <c r="H8" s="48">
        <f>B8-D8</f>
        <v>24749.600000000006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</f>
        <v>24.4</v>
      </c>
      <c r="E9" s="12">
        <f>D9/D6*100</f>
        <v>0.0162817326966553</v>
      </c>
      <c r="F9" s="128">
        <f>D9/B9*100</f>
        <v>52.47311827956989</v>
      </c>
      <c r="G9" s="1">
        <f t="shared" si="0"/>
        <v>28.47141190198366</v>
      </c>
      <c r="H9" s="48">
        <f aca="true" t="shared" si="2" ref="H9:H43">B9-D9</f>
        <v>22.1</v>
      </c>
      <c r="I9" s="48">
        <f t="shared" si="1"/>
        <v>61.300000000000004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</f>
        <v>10450.600000000002</v>
      </c>
      <c r="E10" s="1">
        <f>D10/D6*100</f>
        <v>6.9735194967076195</v>
      </c>
      <c r="F10" s="1">
        <f aca="true" t="shared" si="3" ref="F10:F41">D10/B10*100</f>
        <v>62.15822374486258</v>
      </c>
      <c r="G10" s="1">
        <f t="shared" si="0"/>
        <v>37.25318950981896</v>
      </c>
      <c r="H10" s="48">
        <f t="shared" si="2"/>
        <v>6362.299999999999</v>
      </c>
      <c r="I10" s="48">
        <f t="shared" si="1"/>
        <v>17602.3</v>
      </c>
    </row>
    <row r="11" spans="1:9" ht="18">
      <c r="A11" s="26" t="s">
        <v>0</v>
      </c>
      <c r="B11" s="46">
        <f>33734.7+1930.3</f>
        <v>35665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</f>
        <v>28056.699999999997</v>
      </c>
      <c r="E11" s="1">
        <f>D11/D6*100</f>
        <v>18.721790563534785</v>
      </c>
      <c r="F11" s="1">
        <f t="shared" si="3"/>
        <v>78.66732090284592</v>
      </c>
      <c r="G11" s="1">
        <f t="shared" si="0"/>
        <v>39.15536712125356</v>
      </c>
      <c r="H11" s="48">
        <f t="shared" si="2"/>
        <v>7608.300000000003</v>
      </c>
      <c r="I11" s="48">
        <f t="shared" si="1"/>
        <v>43598.100000000006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</f>
        <v>4865.700000000001</v>
      </c>
      <c r="E12" s="1">
        <f>D12/D6*100</f>
        <v>3.2468043763162173</v>
      </c>
      <c r="F12" s="1">
        <f t="shared" si="3"/>
        <v>81.03827320875389</v>
      </c>
      <c r="G12" s="1">
        <f t="shared" si="0"/>
        <v>33.073001631321375</v>
      </c>
      <c r="H12" s="48">
        <f t="shared" si="2"/>
        <v>1138.499999999999</v>
      </c>
      <c r="I12" s="48">
        <f t="shared" si="1"/>
        <v>9846.3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3643.0000000000546</v>
      </c>
      <c r="E13" s="1">
        <f>D13/D6*100</f>
        <v>2.430916074340826</v>
      </c>
      <c r="F13" s="1">
        <f t="shared" si="3"/>
        <v>48.34321960799988</v>
      </c>
      <c r="G13" s="1">
        <f t="shared" si="0"/>
        <v>21.945254331221214</v>
      </c>
      <c r="H13" s="48">
        <f t="shared" si="2"/>
        <v>3892.6999999999616</v>
      </c>
      <c r="I13" s="48">
        <f t="shared" si="1"/>
        <v>12957.399999999983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</f>
        <v>86508.9</v>
      </c>
      <c r="E18" s="3">
        <f>D18/D149*100</f>
        <v>19.286865167915572</v>
      </c>
      <c r="F18" s="3">
        <f>D18/B18*100</f>
        <v>82.13005403886392</v>
      </c>
      <c r="G18" s="3">
        <f t="shared" si="0"/>
        <v>34.059775252232946</v>
      </c>
      <c r="H18" s="51">
        <f>B18-D18</f>
        <v>18822.70000000001</v>
      </c>
      <c r="I18" s="51">
        <f t="shared" si="1"/>
        <v>167482.5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</f>
        <v>64839.399999999994</v>
      </c>
      <c r="E19" s="103">
        <f>D19/D18*100</f>
        <v>74.95113219564692</v>
      </c>
      <c r="F19" s="103">
        <f t="shared" si="3"/>
        <v>80.59038847561695</v>
      </c>
      <c r="G19" s="103">
        <f t="shared" si="0"/>
        <v>33.9579972766314</v>
      </c>
      <c r="H19" s="113">
        <f t="shared" si="2"/>
        <v>15616.100000000006</v>
      </c>
      <c r="I19" s="113">
        <f t="shared" si="1"/>
        <v>126100.6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75.07077306496788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</f>
        <v>6808.799999999999</v>
      </c>
      <c r="E21" s="1">
        <f>D21/D18*100</f>
        <v>7.870635275676838</v>
      </c>
      <c r="F21" s="1">
        <f t="shared" si="3"/>
        <v>64.29401044371629</v>
      </c>
      <c r="G21" s="1">
        <f t="shared" si="0"/>
        <v>32.493879479433616</v>
      </c>
      <c r="H21" s="48">
        <f t="shared" si="2"/>
        <v>3781.300000000001</v>
      </c>
      <c r="I21" s="48">
        <f t="shared" si="1"/>
        <v>14145.3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</f>
        <v>1299.5000000000002</v>
      </c>
      <c r="E22" s="1">
        <f>D22/D18*100</f>
        <v>1.5021575814742762</v>
      </c>
      <c r="F22" s="1">
        <f t="shared" si="3"/>
        <v>79.30550469913342</v>
      </c>
      <c r="G22" s="1">
        <f t="shared" si="0"/>
        <v>33.16827892493428</v>
      </c>
      <c r="H22" s="48">
        <f t="shared" si="2"/>
        <v>339.0999999999997</v>
      </c>
      <c r="I22" s="48">
        <f t="shared" si="1"/>
        <v>2618.3999999999996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</f>
        <v>11094.7</v>
      </c>
      <c r="E23" s="1">
        <f>D23/D18*100</f>
        <v>12.824923215992806</v>
      </c>
      <c r="F23" s="1">
        <f t="shared" si="3"/>
        <v>78.37897027240874</v>
      </c>
      <c r="G23" s="1">
        <f t="shared" si="0"/>
        <v>39.9026772741005</v>
      </c>
      <c r="H23" s="48">
        <f t="shared" si="2"/>
        <v>3060.5</v>
      </c>
      <c r="I23" s="48">
        <f t="shared" si="1"/>
        <v>16709.7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</f>
        <v>616.9999999999999</v>
      </c>
      <c r="E24" s="1">
        <f>D24/D18*100</f>
        <v>0.7132214142128729</v>
      </c>
      <c r="F24" s="1">
        <f t="shared" si="3"/>
        <v>92.94968363965049</v>
      </c>
      <c r="G24" s="1">
        <f t="shared" si="0"/>
        <v>38.76602161347071</v>
      </c>
      <c r="H24" s="48">
        <f t="shared" si="2"/>
        <v>46.80000000000007</v>
      </c>
      <c r="I24" s="48">
        <f t="shared" si="1"/>
        <v>974.6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1746</v>
      </c>
      <c r="E25" s="1">
        <f>D25/D18*100</f>
        <v>2.0182894476753264</v>
      </c>
      <c r="F25" s="1">
        <f t="shared" si="3"/>
        <v>71.4314936791719</v>
      </c>
      <c r="G25" s="1">
        <f t="shared" si="0"/>
        <v>13.346481069553048</v>
      </c>
      <c r="H25" s="48">
        <f t="shared" si="2"/>
        <v>698.300000000002</v>
      </c>
      <c r="I25" s="48">
        <f t="shared" si="1"/>
        <v>11336.100000000004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</f>
        <v>17439.100000000002</v>
      </c>
      <c r="E33" s="3">
        <f>D33/D149*100</f>
        <v>3.88798806076365</v>
      </c>
      <c r="F33" s="3">
        <f>D33/B33*100</f>
        <v>82.43878226340173</v>
      </c>
      <c r="G33" s="3">
        <f t="shared" si="0"/>
        <v>34.68031412758799</v>
      </c>
      <c r="H33" s="51">
        <f t="shared" si="2"/>
        <v>3714.899999999998</v>
      </c>
      <c r="I33" s="51">
        <f t="shared" si="1"/>
        <v>32846.2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69.22375581308667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</f>
        <v>1155</v>
      </c>
      <c r="E36" s="1">
        <f>D36/D33*100</f>
        <v>6.623048207763015</v>
      </c>
      <c r="F36" s="1">
        <f t="shared" si="3"/>
        <v>63.88274336283186</v>
      </c>
      <c r="G36" s="1">
        <f t="shared" si="0"/>
        <v>34.12717172911003</v>
      </c>
      <c r="H36" s="48">
        <f t="shared" si="2"/>
        <v>653</v>
      </c>
      <c r="I36" s="48">
        <f t="shared" si="1"/>
        <v>2229.4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</f>
        <v>201.70000000000002</v>
      </c>
      <c r="E37" s="17">
        <f>D37/D33*100</f>
        <v>1.1565963839877058</v>
      </c>
      <c r="F37" s="17">
        <f t="shared" si="3"/>
        <v>63.60769473352255</v>
      </c>
      <c r="G37" s="17">
        <f t="shared" si="0"/>
        <v>21.70450877004197</v>
      </c>
      <c r="H37" s="57">
        <f t="shared" si="2"/>
        <v>115.4</v>
      </c>
      <c r="I37" s="57">
        <f t="shared" si="1"/>
        <v>727.5999999999999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0.11697851379945065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3990.0000000000023</v>
      </c>
      <c r="E39" s="1">
        <f>D39/D33*100</f>
        <v>22.879621081363155</v>
      </c>
      <c r="F39" s="1">
        <f t="shared" si="3"/>
        <v>78.52321256371407</v>
      </c>
      <c r="G39" s="1">
        <f t="shared" si="0"/>
        <v>36.62499311560282</v>
      </c>
      <c r="H39" s="48">
        <f>B39-D39</f>
        <v>1091.299999999997</v>
      </c>
      <c r="I39" s="48">
        <f t="shared" si="1"/>
        <v>6904.199999999997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22.2+3+5+12.1+5.3+62.1+8.7+22.7+11.7+44.1-0.1+8.7+8.3+9+2+12.1+30.9+11+14.3+28.5+0.1</f>
        <v>321.7</v>
      </c>
      <c r="E43" s="3">
        <f>D43/D149*100</f>
        <v>0.07172192138055669</v>
      </c>
      <c r="F43" s="3">
        <f>D43/B43*100</f>
        <v>76.94331499641234</v>
      </c>
      <c r="G43" s="3">
        <f t="shared" si="0"/>
        <v>35.76431350750417</v>
      </c>
      <c r="H43" s="51">
        <f t="shared" si="2"/>
        <v>96.40000000000003</v>
      </c>
      <c r="I43" s="51">
        <f t="shared" si="1"/>
        <v>577.8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</f>
        <v>2733.6000000000004</v>
      </c>
      <c r="E45" s="3">
        <f>D45/D149*100</f>
        <v>0.6094468271243078</v>
      </c>
      <c r="F45" s="3">
        <f>D45/B45*100</f>
        <v>85.54529807541856</v>
      </c>
      <c r="G45" s="3">
        <f aca="true" t="shared" si="4" ref="G45:G75">D45/C45*100</f>
        <v>35.310530122972</v>
      </c>
      <c r="H45" s="51">
        <f>B45-D45</f>
        <v>461.89999999999964</v>
      </c>
      <c r="I45" s="51">
        <f aca="true" t="shared" si="5" ref="I45:I76">C45-D45</f>
        <v>5008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85.87211003804505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0.029265437518290895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0.8230904302019315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</f>
        <v>284.3</v>
      </c>
      <c r="E49" s="1">
        <f>D49/D45*100</f>
        <v>10.400204858062628</v>
      </c>
      <c r="F49" s="1">
        <f t="shared" si="6"/>
        <v>89.01064495929869</v>
      </c>
      <c r="G49" s="1">
        <f t="shared" si="4"/>
        <v>50.00879507475814</v>
      </c>
      <c r="H49" s="48">
        <f t="shared" si="7"/>
        <v>35.099999999999966</v>
      </c>
      <c r="I49" s="48">
        <f t="shared" si="5"/>
        <v>284.2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78.60000000000026</v>
      </c>
      <c r="E50" s="1">
        <f>D50/D45*100</f>
        <v>2.87532923617209</v>
      </c>
      <c r="F50" s="1">
        <f t="shared" si="6"/>
        <v>57.456140350877384</v>
      </c>
      <c r="G50" s="1">
        <f t="shared" si="4"/>
        <v>22.6187050359713</v>
      </c>
      <c r="H50" s="48">
        <f t="shared" si="7"/>
        <v>58.19999999999975</v>
      </c>
      <c r="I50" s="48">
        <f t="shared" si="5"/>
        <v>268.89999999999975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8+294.9+37.1+10.7+29.1+464+10.3+76.6+3.8+16.5+359.8+101.4+28.4+17.4+423.7+90.6+34.9+37+0.1+9.1+9.3+297.9+22+64.6+70.7+6+66.1+10+1+492.9+75.6+12.9+0.1+89.4+151.6+362.5+3.6+52.3+5.5+47.6+477.8+131.7+10.9+138.5+313.4+75.2+80.2</f>
        <v>5122.699999999999</v>
      </c>
      <c r="E51" s="3">
        <f>D51/D149*100</f>
        <v>1.1420885503766791</v>
      </c>
      <c r="F51" s="3">
        <f>D51/B51*100</f>
        <v>73.60095400928147</v>
      </c>
      <c r="G51" s="3">
        <f t="shared" si="4"/>
        <v>31.79332816136539</v>
      </c>
      <c r="H51" s="51">
        <f>B51-D51</f>
        <v>1837.4000000000015</v>
      </c>
      <c r="I51" s="51">
        <f t="shared" si="5"/>
        <v>10989.800000000001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63.50947742401468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</f>
        <v>77.10000000000001</v>
      </c>
      <c r="E54" s="1">
        <f>D54/D51*100</f>
        <v>1.5050656880160858</v>
      </c>
      <c r="F54" s="1">
        <f t="shared" si="6"/>
        <v>63.300492610837445</v>
      </c>
      <c r="G54" s="1">
        <f t="shared" si="4"/>
        <v>26.86411149825784</v>
      </c>
      <c r="H54" s="48">
        <f t="shared" si="7"/>
        <v>44.69999999999999</v>
      </c>
      <c r="I54" s="48">
        <f t="shared" si="5"/>
        <v>209.89999999999998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</f>
        <v>333.09999999999997</v>
      </c>
      <c r="E55" s="1">
        <f>D55/D51*100</f>
        <v>6.502430358990377</v>
      </c>
      <c r="F55" s="1">
        <f t="shared" si="6"/>
        <v>61.60532642870352</v>
      </c>
      <c r="G55" s="1">
        <f t="shared" si="4"/>
        <v>35.69821026685242</v>
      </c>
      <c r="H55" s="48">
        <f t="shared" si="7"/>
        <v>207.60000000000008</v>
      </c>
      <c r="I55" s="48">
        <f t="shared" si="5"/>
        <v>600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1459.0999999999995</v>
      </c>
      <c r="E56" s="1">
        <f>D56/D51*100</f>
        <v>28.483026528978854</v>
      </c>
      <c r="F56" s="1">
        <f t="shared" si="6"/>
        <v>68.91649348195725</v>
      </c>
      <c r="G56" s="1">
        <f t="shared" si="4"/>
        <v>32.05615484324538</v>
      </c>
      <c r="H56" s="48">
        <f t="shared" si="7"/>
        <v>658.1000000000013</v>
      </c>
      <c r="I56" s="48">
        <f>C56-D56</f>
        <v>3092.5999999999995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</f>
        <v>772.4</v>
      </c>
      <c r="E58" s="3">
        <f>D58/D149*100</f>
        <v>0.17220395422549575</v>
      </c>
      <c r="F58" s="3">
        <f>D58/B58*100</f>
        <v>61.16566360468799</v>
      </c>
      <c r="G58" s="3">
        <f t="shared" si="4"/>
        <v>12.838668927229813</v>
      </c>
      <c r="H58" s="51">
        <f>B58-D58</f>
        <v>490.4</v>
      </c>
      <c r="I58" s="51">
        <f t="shared" si="5"/>
        <v>5243.8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72.42361470740549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4.7+45.7+4.9+40.9+19.8+3.9+46.3+9+12.6</f>
        <v>187.79999999999998</v>
      </c>
      <c r="E61" s="1">
        <f>D61/D58*100</f>
        <v>24.313827032625582</v>
      </c>
      <c r="F61" s="1">
        <f t="shared" si="6"/>
        <v>52.007754084741066</v>
      </c>
      <c r="G61" s="1">
        <f t="shared" si="4"/>
        <v>29.928286852589636</v>
      </c>
      <c r="H61" s="48">
        <f t="shared" si="7"/>
        <v>173.30000000000004</v>
      </c>
      <c r="I61" s="48">
        <f t="shared" si="5"/>
        <v>439.70000000000005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25.200000000000017</v>
      </c>
      <c r="E63" s="1">
        <f>D63/D58*100</f>
        <v>3.2625582599689307</v>
      </c>
      <c r="F63" s="1">
        <f t="shared" si="6"/>
        <v>40.06359300476954</v>
      </c>
      <c r="G63" s="1">
        <f t="shared" si="4"/>
        <v>12.720848056537134</v>
      </c>
      <c r="H63" s="48">
        <f t="shared" si="7"/>
        <v>37.69999999999993</v>
      </c>
      <c r="I63" s="48">
        <f t="shared" si="5"/>
        <v>172.8999999999996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138.9</v>
      </c>
      <c r="E68" s="39">
        <f>D68/D149*100</f>
        <v>0.030967282809323357</v>
      </c>
      <c r="F68" s="3">
        <f>D68/B68*100</f>
        <v>51.944652206432316</v>
      </c>
      <c r="G68" s="3">
        <f t="shared" si="4"/>
        <v>24.653887113951015</v>
      </c>
      <c r="H68" s="51">
        <f>B68-D68</f>
        <v>128.49999999999997</v>
      </c>
      <c r="I68" s="51">
        <f t="shared" si="5"/>
        <v>424.5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93.08855291576674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>
        <f>9.6</f>
        <v>9.6</v>
      </c>
      <c r="E70" s="1">
        <f>D70/D69*100</f>
        <v>7.424593967517401</v>
      </c>
      <c r="F70" s="1">
        <f t="shared" si="6"/>
        <v>7.5058639562157925</v>
      </c>
      <c r="G70" s="1">
        <f t="shared" si="4"/>
        <v>2.4464831804281344</v>
      </c>
      <c r="H70" s="48">
        <f t="shared" si="7"/>
        <v>118.30000000000001</v>
      </c>
      <c r="I70" s="48">
        <f t="shared" si="5"/>
        <v>382.79999999999995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</f>
        <v>19652.100000000002</v>
      </c>
      <c r="E89" s="3">
        <f>D89/D149*100</f>
        <v>4.381368887668133</v>
      </c>
      <c r="F89" s="3">
        <f aca="true" t="shared" si="10" ref="F89:F95">D89/B89*100</f>
        <v>75.47382125561194</v>
      </c>
      <c r="G89" s="3">
        <f t="shared" si="8"/>
        <v>35.05391304347826</v>
      </c>
      <c r="H89" s="51">
        <f aca="true" t="shared" si="11" ref="H89:H95">B89-D89</f>
        <v>6386.199999999997</v>
      </c>
      <c r="I89" s="51">
        <f t="shared" si="9"/>
        <v>36410.399999999994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</f>
        <v>17438.000000000004</v>
      </c>
      <c r="E90" s="1">
        <f>D90/D89*100</f>
        <v>88.73351957297186</v>
      </c>
      <c r="F90" s="1">
        <f t="shared" si="10"/>
        <v>78.85930320900114</v>
      </c>
      <c r="G90" s="1">
        <f t="shared" si="8"/>
        <v>36.6260667200158</v>
      </c>
      <c r="H90" s="48">
        <f t="shared" si="11"/>
        <v>4674.799999999996</v>
      </c>
      <c r="I90" s="48">
        <f t="shared" si="9"/>
        <v>30172.899999999998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9.8+96.8+35.3+50.2+1.4+30+1.1+18.1+138.1+43.8+4.2+9.3+27.5+5.8+0.2+2.4+1+11.7+14.7+34.3+26.9+2.8+30.4+0.1+1.4+0.2+22+131.7</f>
        <v>751.1999999999998</v>
      </c>
      <c r="E91" s="1">
        <f>D91/D89*100</f>
        <v>3.8224922527363474</v>
      </c>
      <c r="F91" s="1">
        <f t="shared" si="10"/>
        <v>57.58086769891153</v>
      </c>
      <c r="G91" s="1">
        <f t="shared" si="8"/>
        <v>30.339256865912756</v>
      </c>
      <c r="H91" s="48">
        <f t="shared" si="11"/>
        <v>553.4000000000001</v>
      </c>
      <c r="I91" s="48">
        <f t="shared" si="9"/>
        <v>1724.8000000000002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1462.8999999999987</v>
      </c>
      <c r="E93" s="1">
        <f>D93/D89*100</f>
        <v>7.443988174291799</v>
      </c>
      <c r="F93" s="1">
        <f t="shared" si="10"/>
        <v>55.81670418558505</v>
      </c>
      <c r="G93" s="1">
        <f>D93/C93*100</f>
        <v>24.481223642814097</v>
      </c>
      <c r="H93" s="48">
        <f t="shared" si="11"/>
        <v>1158.0000000000014</v>
      </c>
      <c r="I93" s="48">
        <f>C93-D93</f>
        <v>4512.7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</f>
        <v>32641</v>
      </c>
      <c r="E94" s="115">
        <f>D94/D149*100</f>
        <v>7.277199986890739</v>
      </c>
      <c r="F94" s="118">
        <f t="shared" si="10"/>
        <v>71.40169661333579</v>
      </c>
      <c r="G94" s="114">
        <f>D94/C94*100</f>
        <v>41.044335074478596</v>
      </c>
      <c r="H94" s="120">
        <f t="shared" si="11"/>
        <v>13073.599999999999</v>
      </c>
      <c r="I94" s="130">
        <f>C94-D94</f>
        <v>46885.2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6.079164241291628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40+388.7+47.5+2+10.9+26+40+10.7+4.9+126.7+451+1.9+19.2+1.6+31.5+41+134.3+2+40+303.9+42.9+136.5+32.6+15.2+0.1+18+62.7+4.9+159.7+3.3+4.9+45.5+355.5+2+11.4+51.9+80.1+8.7+15.5+6+0.2+15+38.8+236.4+53.6</f>
        <v>3125.2000000000003</v>
      </c>
      <c r="E101" s="22">
        <f>D101/D149*100</f>
        <v>0.6967527158797506</v>
      </c>
      <c r="F101" s="22">
        <f>D101/B101*100</f>
        <v>69.69514506812962</v>
      </c>
      <c r="G101" s="22">
        <f aca="true" t="shared" si="12" ref="G101:G147">D101/C101*100</f>
        <v>29.62471443602894</v>
      </c>
      <c r="H101" s="87">
        <f aca="true" t="shared" si="13" ref="H101:H106">B101-D101</f>
        <v>1358.9</v>
      </c>
      <c r="I101" s="87">
        <f aca="true" t="shared" si="14" ref="I101:I147">C101-D101</f>
        <v>7424.0999999999985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0.4799692819659541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39.8+388.5+20.6+2+26+40+4.1+126.5+407.9+18+31.2+40.6+134.1+2+40+303.9+135.8+32.6+7.9+0.1+62.1+159.2+45.1+355.5+2+51.4+35.4+235.2+53.1</f>
        <v>2800.5999999999995</v>
      </c>
      <c r="E103" s="1">
        <f>D103/D101*100</f>
        <v>89.61346473825674</v>
      </c>
      <c r="F103" s="1">
        <f aca="true" t="shared" si="15" ref="F103:F147">D103/B103*100</f>
        <v>75.85179567737391</v>
      </c>
      <c r="G103" s="1">
        <f t="shared" si="12"/>
        <v>32.15643048235793</v>
      </c>
      <c r="H103" s="48">
        <f t="shared" si="13"/>
        <v>891.6000000000004</v>
      </c>
      <c r="I103" s="48">
        <f t="shared" si="14"/>
        <v>5908.7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309.6000000000008</v>
      </c>
      <c r="E105" s="92">
        <f>D105/D101*100</f>
        <v>9.90656597977732</v>
      </c>
      <c r="F105" s="92">
        <f t="shared" si="15"/>
        <v>42.34714813295044</v>
      </c>
      <c r="G105" s="92">
        <f t="shared" si="12"/>
        <v>18.73638344226585</v>
      </c>
      <c r="H105" s="132">
        <f>B105-D105</f>
        <v>421.49999999999955</v>
      </c>
      <c r="I105" s="132">
        <f t="shared" si="14"/>
        <v>1342.7999999999988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181650.69999999998</v>
      </c>
      <c r="C106" s="89">
        <f>SUM(C107:C146)-C114-C118+C147-C138-C139-C108-C111-C121-C122-C136-C130-C128</f>
        <v>482532.3</v>
      </c>
      <c r="D106" s="89">
        <f>SUM(D107:D146)-D114-D118+D147-D138-D139-D108-D111-D121-D122-D136-D130-D128</f>
        <v>130221.09999999999</v>
      </c>
      <c r="E106" s="90">
        <f>D106/D149*100</f>
        <v>29.03235155825182</v>
      </c>
      <c r="F106" s="90">
        <f>D106/B106*100</f>
        <v>71.68764006965016</v>
      </c>
      <c r="G106" s="90">
        <f t="shared" si="12"/>
        <v>26.987022423162138</v>
      </c>
      <c r="H106" s="89">
        <f t="shared" si="13"/>
        <v>51429.59999999999</v>
      </c>
      <c r="I106" s="89">
        <f t="shared" si="14"/>
        <v>352311.2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</f>
        <v>564.4999999999999</v>
      </c>
      <c r="E107" s="6">
        <f>D107/D106*100</f>
        <v>0.43349349682962285</v>
      </c>
      <c r="F107" s="6">
        <f t="shared" si="15"/>
        <v>56.057596822244285</v>
      </c>
      <c r="G107" s="6">
        <f t="shared" si="12"/>
        <v>26.059458960391467</v>
      </c>
      <c r="H107" s="65">
        <f aca="true" t="shared" si="16" ref="H107:H147">B107-D107</f>
        <v>442.5000000000001</v>
      </c>
      <c r="I107" s="65">
        <f t="shared" si="14"/>
        <v>1601.6999999999998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57.21877767936226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0.13592267305375247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</f>
        <v>453.30000000000007</v>
      </c>
      <c r="E113" s="6">
        <f>D113/D106*100</f>
        <v>0.34810026946477957</v>
      </c>
      <c r="F113" s="6">
        <f t="shared" si="15"/>
        <v>56.57763354967549</v>
      </c>
      <c r="G113" s="6">
        <f t="shared" si="12"/>
        <v>25.242231874373545</v>
      </c>
      <c r="H113" s="65">
        <f t="shared" si="16"/>
        <v>347.9</v>
      </c>
      <c r="I113" s="65">
        <f t="shared" si="14"/>
        <v>1342.5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</f>
        <v>85.79999999999998</v>
      </c>
      <c r="E117" s="6">
        <f>D117/D106*100</f>
        <v>0.06588793981927658</v>
      </c>
      <c r="F117" s="6">
        <f t="shared" si="15"/>
        <v>79.5180722891566</v>
      </c>
      <c r="G117" s="6">
        <f t="shared" si="12"/>
        <v>37.36933797909407</v>
      </c>
      <c r="H117" s="65">
        <f t="shared" si="16"/>
        <v>22.100000000000023</v>
      </c>
      <c r="I117" s="65">
        <f t="shared" si="14"/>
        <v>143.8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78.32167832167835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</f>
        <v>5056.900000000001</v>
      </c>
      <c r="E123" s="17">
        <f>D123/D106*100</f>
        <v>3.8833184483927723</v>
      </c>
      <c r="F123" s="6">
        <f t="shared" si="15"/>
        <v>49.223236708392555</v>
      </c>
      <c r="G123" s="6">
        <f t="shared" si="12"/>
        <v>39.49345537471495</v>
      </c>
      <c r="H123" s="65">
        <f t="shared" si="16"/>
        <v>5216.499999999999</v>
      </c>
      <c r="I123" s="65">
        <f t="shared" si="14"/>
        <v>7747.499999999999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0.01743189083796712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</f>
        <v>61.800000000000004</v>
      </c>
      <c r="E127" s="17">
        <f>D127/D106*100</f>
        <v>0.047457746862835604</v>
      </c>
      <c r="F127" s="6">
        <f t="shared" si="15"/>
        <v>17.04827586206897</v>
      </c>
      <c r="G127" s="6">
        <f t="shared" si="12"/>
        <v>6.2868769074262465</v>
      </c>
      <c r="H127" s="65">
        <f t="shared" si="16"/>
        <v>300.7</v>
      </c>
      <c r="I127" s="65">
        <f t="shared" si="14"/>
        <v>921.2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17.79935275080906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0.0037628310619400385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0.007525662123880079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</f>
        <v>74.9</v>
      </c>
      <c r="E135" s="17">
        <f>D135/D106*100</f>
        <v>0.05751756051822632</v>
      </c>
      <c r="F135" s="6">
        <f t="shared" si="15"/>
        <v>42.46031746031746</v>
      </c>
      <c r="G135" s="6">
        <f>D135/C135*100</f>
        <v>20.59389606818807</v>
      </c>
      <c r="H135" s="65">
        <f t="shared" si="16"/>
        <v>101.5</v>
      </c>
      <c r="I135" s="65">
        <f t="shared" si="14"/>
        <v>288.79999999999995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55.80774365821094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</f>
        <v>396.99999999999994</v>
      </c>
      <c r="E137" s="17">
        <f>D137/D106*100</f>
        <v>0.30486610848779494</v>
      </c>
      <c r="F137" s="6">
        <f t="shared" si="15"/>
        <v>83.21106686229301</v>
      </c>
      <c r="G137" s="6">
        <f t="shared" si="12"/>
        <v>34.2182382347871</v>
      </c>
      <c r="H137" s="65">
        <f t="shared" si="16"/>
        <v>80.10000000000008</v>
      </c>
      <c r="I137" s="65">
        <f t="shared" si="14"/>
        <v>763.2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84.65994962216627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5.088161209068011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0.2649340237488395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</f>
        <v>19369.5</v>
      </c>
      <c r="C142" s="57">
        <f>16744+15000+2000</f>
        <v>33744</v>
      </c>
      <c r="D142" s="80">
        <f>112.8+55.6+128.7+0.1+105.3+21.7+331.5+41.9+106.9+1197.5+64.4+33.5+768.6+5.6+65.8+1473+34.4+335.2+312.9+1166.8+460.5+1222.9+80.6+345.1+0.1+100+568+208.9+692.3</f>
        <v>10040.599999999999</v>
      </c>
      <c r="E142" s="17">
        <f>D142/D106*100</f>
        <v>7.710424808268399</v>
      </c>
      <c r="F142" s="107">
        <f t="shared" si="17"/>
        <v>51.837166679573556</v>
      </c>
      <c r="G142" s="6">
        <f t="shared" si="12"/>
        <v>29.755215742057846</v>
      </c>
      <c r="H142" s="65">
        <f t="shared" si="16"/>
        <v>9328.900000000001</v>
      </c>
      <c r="I142" s="65">
        <f t="shared" si="14"/>
        <v>23703.4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1.6080343354494782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0.4628282206186249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26548.7+545.5+173+4155.7+7306.3+113.6+824.5+6.1+72.3+8+1047.4+410+6261.9+444+5000+62+300+4421.1+9632.9+10381.2+4798+2674.1+4582.7+1925.2+5487.5+2575.7</f>
        <v>99757.4</v>
      </c>
      <c r="E146" s="17">
        <f>D146/D106*100</f>
        <v>76.60617211803617</v>
      </c>
      <c r="F146" s="6">
        <f t="shared" si="17"/>
        <v>76.56595504626236</v>
      </c>
      <c r="G146" s="6">
        <f t="shared" si="12"/>
        <v>25.693750635857054</v>
      </c>
      <c r="H146" s="65">
        <f t="shared" si="16"/>
        <v>30532.100000000006</v>
      </c>
      <c r="I146" s="65">
        <f t="shared" si="14"/>
        <v>288498.1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8.042321866425644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186820.3</v>
      </c>
      <c r="C148" s="81">
        <f>C43+C68+C71+C76+C78+C86+C101+C106+C99+C83+C97</f>
        <v>496352.5</v>
      </c>
      <c r="D148" s="57">
        <f>D43+D68+D71+D76+D78+D86+D101+D106+D99+D83+D97</f>
        <v>133806.9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590111.8999999999</v>
      </c>
      <c r="C149" s="51">
        <f>C6+C18+C33+C43+C51+C58+C68+C71+C76+C78+C86+C89+C94+C101+C106+C99+C83+C97+C45</f>
        <v>1395275.6</v>
      </c>
      <c r="D149" s="51">
        <f>D6+D18+D33+D43+D51+D58+D68+D71+D76+D78+D86+D89+D94+D101+D106+D99+D83+D97+D45</f>
        <v>448537.9</v>
      </c>
      <c r="E149" s="35">
        <v>100</v>
      </c>
      <c r="F149" s="3">
        <f>D149/B149*100</f>
        <v>76.00895694528445</v>
      </c>
      <c r="G149" s="3">
        <f aca="true" t="shared" si="18" ref="G149:G155">D149/C149*100</f>
        <v>32.146903450472436</v>
      </c>
      <c r="H149" s="51">
        <f aca="true" t="shared" si="19" ref="H149:H155">B149-D149</f>
        <v>141573.99999999988</v>
      </c>
      <c r="I149" s="51">
        <f aca="true" t="shared" si="20" ref="I149:I155">C149-D149</f>
        <v>946737.7000000001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247527.19999999995</v>
      </c>
      <c r="C150" s="64">
        <f>C8+C20+C34+C52+C59+C90+C114+C118+C46+C138+C130+C102</f>
        <v>587319.2999999998</v>
      </c>
      <c r="D150" s="64">
        <f>D8+D20+D34+D52+D59+D90+D114+D118+D46+D138+D130+D102</f>
        <v>203852.19999999998</v>
      </c>
      <c r="E150" s="6">
        <f>D150/D149*100</f>
        <v>45.44815499426023</v>
      </c>
      <c r="F150" s="6">
        <f aca="true" t="shared" si="21" ref="F150:F161">D150/B150*100</f>
        <v>82.35547446906845</v>
      </c>
      <c r="G150" s="6">
        <f t="shared" si="18"/>
        <v>34.70892238685159</v>
      </c>
      <c r="H150" s="65">
        <f t="shared" si="19"/>
        <v>43674.99999999997</v>
      </c>
      <c r="I150" s="76">
        <f t="shared" si="20"/>
        <v>383467.09999999986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57099.499999999985</v>
      </c>
      <c r="C151" s="65">
        <f>C11+C23+C36+C55+C61+C91+C49+C139+C108+C111+C95+C136</f>
        <v>114263.80000000002</v>
      </c>
      <c r="D151" s="65">
        <f>D11+D23+D36+D55+D61+D91+D49+D139+D108+D111+D95+D136</f>
        <v>44232.1</v>
      </c>
      <c r="E151" s="6">
        <f>D151/D149*100</f>
        <v>9.86139632793572</v>
      </c>
      <c r="F151" s="6">
        <f t="shared" si="21"/>
        <v>77.4649515319749</v>
      </c>
      <c r="G151" s="6">
        <f t="shared" si="18"/>
        <v>38.71051024033858</v>
      </c>
      <c r="H151" s="65">
        <f t="shared" si="19"/>
        <v>12867.399999999987</v>
      </c>
      <c r="I151" s="76">
        <f t="shared" si="20"/>
        <v>70031.70000000001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11849.700000000003</v>
      </c>
      <c r="E152" s="6">
        <f>D152/D149*100</f>
        <v>2.6418503319340467</v>
      </c>
      <c r="F152" s="6">
        <f t="shared" si="21"/>
        <v>63.150573965316944</v>
      </c>
      <c r="G152" s="6">
        <f t="shared" si="18"/>
        <v>36.28166305882065</v>
      </c>
      <c r="H152" s="65">
        <f t="shared" si="19"/>
        <v>6914.499999999998</v>
      </c>
      <c r="I152" s="76">
        <f t="shared" si="20"/>
        <v>20810.6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8314.699999999999</v>
      </c>
      <c r="E153" s="6">
        <f>D153/D149*100</f>
        <v>1.8537340991697688</v>
      </c>
      <c r="F153" s="6">
        <f t="shared" si="21"/>
        <v>77.72709001336784</v>
      </c>
      <c r="G153" s="6">
        <f t="shared" si="18"/>
        <v>28.531966220227368</v>
      </c>
      <c r="H153" s="65">
        <f t="shared" si="19"/>
        <v>2382.600000000002</v>
      </c>
      <c r="I153" s="76">
        <f t="shared" si="20"/>
        <v>20827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6833.999999999999</v>
      </c>
      <c r="E154" s="6">
        <f>D154/D149*100</f>
        <v>1.5236170678107688</v>
      </c>
      <c r="F154" s="6">
        <f t="shared" si="21"/>
        <v>63.765465504693296</v>
      </c>
      <c r="G154" s="6">
        <f t="shared" si="18"/>
        <v>32.337896475197674</v>
      </c>
      <c r="H154" s="65">
        <f t="shared" si="19"/>
        <v>3883.4000000000005</v>
      </c>
      <c r="I154" s="76">
        <f t="shared" si="20"/>
        <v>14299.099999999999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245306.29999999996</v>
      </c>
      <c r="C155" s="64">
        <f>C149-C150-C151-C152-C153-C154</f>
        <v>610757.4000000003</v>
      </c>
      <c r="D155" s="64">
        <f>D149-D150-D151-D152-D153-D154</f>
        <v>173455.2</v>
      </c>
      <c r="E155" s="6">
        <f>D155/D149*100</f>
        <v>38.67124717888946</v>
      </c>
      <c r="F155" s="6">
        <f t="shared" si="21"/>
        <v>70.70963933661713</v>
      </c>
      <c r="G155" s="40">
        <f t="shared" si="18"/>
        <v>28.4000161111433</v>
      </c>
      <c r="H155" s="65">
        <f t="shared" si="19"/>
        <v>71851.09999999995</v>
      </c>
      <c r="I155" s="65">
        <f t="shared" si="20"/>
        <v>437302.20000000024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1.7466388398735255</v>
      </c>
      <c r="G157" s="6">
        <f aca="true" t="shared" si="22" ref="G157:G166">D157/C157*100</f>
        <v>0.7188781077653582</v>
      </c>
      <c r="H157" s="6">
        <f>B157-D157</f>
        <v>10969.3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100+49.9+293.6+174.2+159.5+52+404.4+89.3</f>
        <v>1322.8999999999999</v>
      </c>
      <c r="E158" s="6"/>
      <c r="F158" s="6">
        <f t="shared" si="21"/>
        <v>7.17368906241527</v>
      </c>
      <c r="G158" s="6">
        <f t="shared" si="22"/>
        <v>3.28328204109997</v>
      </c>
      <c r="H158" s="6">
        <f aca="true" t="shared" si="24" ref="H158:H165">B158-D158</f>
        <v>17118.1</v>
      </c>
      <c r="I158" s="6">
        <f t="shared" si="23"/>
        <v>38969.1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12.5+3344.4+45.2+21.2+85.3+173+1150+146+881.8+6.7+72.3+7.9+1090.6+406.5+1979.4+513.5+90.2+25+189.9+299.5+4617.2+143.8+383.9+349+1337.3+105+3537.4+179.7+0.2+347+89.2+455.4</f>
        <v>22086.000000000004</v>
      </c>
      <c r="E159" s="6"/>
      <c r="F159" s="6">
        <f t="shared" si="21"/>
        <v>14.059662214164446</v>
      </c>
      <c r="G159" s="6">
        <f t="shared" si="22"/>
        <v>6.545716432308918</v>
      </c>
      <c r="H159" s="6">
        <f t="shared" si="24"/>
        <v>135001.7</v>
      </c>
      <c r="I159" s="6">
        <f t="shared" si="23"/>
        <v>315325.5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</f>
        <v>2466.2999999999997</v>
      </c>
      <c r="E161" s="17"/>
      <c r="F161" s="6">
        <f t="shared" si="21"/>
        <v>30.384378464950103</v>
      </c>
      <c r="G161" s="6">
        <f t="shared" si="22"/>
        <v>18.025741662464092</v>
      </c>
      <c r="H161" s="6">
        <f t="shared" si="24"/>
        <v>5650.700000000001</v>
      </c>
      <c r="I161" s="6">
        <f t="shared" si="23"/>
        <v>11215.800000000001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785774.3999999999</v>
      </c>
      <c r="C166" s="87">
        <f>C149+C157+C161+C162+C158+C165+C164+C159+C163+C160</f>
        <v>1815905.1000000003</v>
      </c>
      <c r="D166" s="87">
        <f>D149+D157+D161+D162+D158+D165+D164+D159+D163+D160</f>
        <v>475016.50000000006</v>
      </c>
      <c r="E166" s="22"/>
      <c r="F166" s="3">
        <f>D166/B166*100</f>
        <v>60.452020325426744</v>
      </c>
      <c r="G166" s="3">
        <f t="shared" si="22"/>
        <v>26.15866324732498</v>
      </c>
      <c r="H166" s="3">
        <f>B166-D166</f>
        <v>310757.89999999985</v>
      </c>
      <c r="I166" s="3">
        <f t="shared" si="23"/>
        <v>1340888.6000000003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448537.9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448537.9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2016-05-18T05:03:37Z</dcterms:modified>
  <cp:category/>
  <cp:version/>
  <cp:contentType/>
  <cp:contentStatus/>
</cp:coreProperties>
</file>